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0.199.1\1c\WorkGroup\ТПГГ\Абубакар\УВАЙСУ  прилож-я к ТС  на  2025\Прил-я к ТС  2025  от 07.01.2025\"/>
    </mc:Choice>
  </mc:AlternateContent>
  <bookViews>
    <workbookView xWindow="0" yWindow="0" windowWidth="28800" windowHeight="12300"/>
  </bookViews>
  <sheets>
    <sheet name="Тарифы на 2025" sheetId="14" r:id="rId1"/>
  </sheets>
  <calcPr calcId="162913"/>
</workbook>
</file>

<file path=xl/calcChain.xml><?xml version="1.0" encoding="utf-8"?>
<calcChain xmlns="http://schemas.openxmlformats.org/spreadsheetml/2006/main">
  <c r="I50" i="14" l="1"/>
  <c r="H50" i="14"/>
  <c r="I48" i="14"/>
  <c r="H48" i="14"/>
  <c r="I47" i="14" l="1"/>
  <c r="H47" i="14"/>
  <c r="I45" i="14"/>
  <c r="H45" i="14"/>
  <c r="I44" i="14"/>
  <c r="H44" i="14"/>
  <c r="I42" i="14"/>
  <c r="H42" i="14"/>
  <c r="I39" i="14"/>
  <c r="H39" i="14"/>
  <c r="I41" i="14"/>
  <c r="H41" i="14"/>
  <c r="I38" i="14"/>
  <c r="H38" i="14"/>
  <c r="I36" i="14"/>
  <c r="H36" i="14"/>
  <c r="H37" i="14"/>
  <c r="G68" i="14" l="1"/>
  <c r="H68" i="14"/>
  <c r="G69" i="14"/>
  <c r="H69" i="14"/>
  <c r="H67" i="14"/>
  <c r="G67" i="14"/>
  <c r="J9" i="14" l="1"/>
  <c r="K9" i="14"/>
  <c r="J10" i="14"/>
  <c r="K10" i="14"/>
  <c r="J11" i="14"/>
  <c r="K11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8" i="14"/>
  <c r="K28" i="14"/>
  <c r="J29" i="14"/>
  <c r="K29" i="14"/>
  <c r="J30" i="14"/>
  <c r="K30" i="14"/>
  <c r="J31" i="14"/>
  <c r="K31" i="14"/>
  <c r="J32" i="14"/>
  <c r="K32" i="14"/>
  <c r="J33" i="14"/>
  <c r="K8" i="14"/>
  <c r="J8" i="14"/>
  <c r="H9" i="14"/>
  <c r="I9" i="14"/>
  <c r="H10" i="14"/>
  <c r="I10" i="14"/>
  <c r="H11" i="14"/>
  <c r="I11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H21" i="14"/>
  <c r="I21" i="14"/>
  <c r="H22" i="14"/>
  <c r="I22" i="14"/>
  <c r="H23" i="14"/>
  <c r="I23" i="14"/>
  <c r="H24" i="14"/>
  <c r="I24" i="14"/>
  <c r="H25" i="14"/>
  <c r="I25" i="14"/>
  <c r="H26" i="14"/>
  <c r="I26" i="14"/>
  <c r="H27" i="14"/>
  <c r="I27" i="14"/>
  <c r="H28" i="14"/>
  <c r="I28" i="14"/>
  <c r="H29" i="14"/>
  <c r="I29" i="14"/>
  <c r="H30" i="14"/>
  <c r="I30" i="14"/>
  <c r="H31" i="14"/>
  <c r="I31" i="14"/>
  <c r="H32" i="14"/>
  <c r="I32" i="14"/>
  <c r="H33" i="14"/>
  <c r="I33" i="14"/>
  <c r="H34" i="14"/>
  <c r="I34" i="14"/>
  <c r="I8" i="14"/>
  <c r="H8" i="14"/>
  <c r="I51" i="14" l="1"/>
  <c r="H51" i="14"/>
  <c r="G78" i="14" l="1"/>
  <c r="H78" i="14"/>
  <c r="G79" i="14"/>
  <c r="H79" i="14"/>
  <c r="G80" i="14"/>
  <c r="H80" i="14"/>
  <c r="H77" i="14"/>
  <c r="G77" i="14"/>
  <c r="H43" i="14"/>
  <c r="I43" i="14"/>
  <c r="H40" i="14"/>
  <c r="I40" i="14"/>
  <c r="H49" i="14"/>
  <c r="I49" i="14"/>
  <c r="H46" i="14"/>
  <c r="I46" i="14"/>
  <c r="I37" i="14"/>
  <c r="H66" i="14" l="1"/>
  <c r="G65" i="14"/>
</calcChain>
</file>

<file path=xl/sharedStrings.xml><?xml version="1.0" encoding="utf-8"?>
<sst xmlns="http://schemas.openxmlformats.org/spreadsheetml/2006/main" count="151" uniqueCount="119">
  <si>
    <t>Урология</t>
  </si>
  <si>
    <t>Хирургия</t>
  </si>
  <si>
    <t>Челюстно-лицевая хирургия</t>
  </si>
  <si>
    <t>Эндокринология</t>
  </si>
  <si>
    <t>Специальности</t>
  </si>
  <si>
    <t>на 1 обращение</t>
  </si>
  <si>
    <t>Взрослые</t>
  </si>
  <si>
    <t xml:space="preserve">      Дети</t>
  </si>
  <si>
    <t>Нефрология</t>
  </si>
  <si>
    <t>Травматология</t>
  </si>
  <si>
    <t>Проктология</t>
  </si>
  <si>
    <t>Аллергология</t>
  </si>
  <si>
    <t>Стоматология  (тариф на 1 УЕТ)</t>
  </si>
  <si>
    <t>Акушерство-гинекология</t>
  </si>
  <si>
    <t>Отоларингология</t>
  </si>
  <si>
    <t>№ п/п</t>
  </si>
  <si>
    <t>На посещение с целью комплексного обследования в ЦЗ (первичное)</t>
  </si>
  <si>
    <t>На посещение с целью проведения динамического наблюдения (повторное)</t>
  </si>
  <si>
    <t>дети</t>
  </si>
  <si>
    <t>посещ.</t>
  </si>
  <si>
    <t>Участковый врач-педиатр на дому</t>
  </si>
  <si>
    <t>Участковый врач-терапевт на дому</t>
  </si>
  <si>
    <t>Гастроэнтерология</t>
  </si>
  <si>
    <t>Гематология</t>
  </si>
  <si>
    <t>Дерматология</t>
  </si>
  <si>
    <t>Инфекционные болезни</t>
  </si>
  <si>
    <t>Кардиология</t>
  </si>
  <si>
    <t>Неврология</t>
  </si>
  <si>
    <t>Нейрохирургия</t>
  </si>
  <si>
    <t>Онкология</t>
  </si>
  <si>
    <t>Офтальмология</t>
  </si>
  <si>
    <t>Педиатрия</t>
  </si>
  <si>
    <t>Пульмонология</t>
  </si>
  <si>
    <t>Ревматология</t>
  </si>
  <si>
    <t>Терапия</t>
  </si>
  <si>
    <t>единица  учета</t>
  </si>
  <si>
    <t>взрослые</t>
  </si>
  <si>
    <t>х</t>
  </si>
  <si>
    <t>Гериатрия</t>
  </si>
  <si>
    <t>коэффициенты перевода базового норматива в тариф</t>
  </si>
  <si>
    <t>Тариф, рублей</t>
  </si>
  <si>
    <t>Тарифы  в рублях</t>
  </si>
  <si>
    <t>Таблица  1</t>
  </si>
  <si>
    <t>Вид медицинской помощи</t>
  </si>
  <si>
    <t>Тарифы, в рублях</t>
  </si>
  <si>
    <t>посещение</t>
  </si>
  <si>
    <t>Сурдология</t>
  </si>
  <si>
    <t>1.1</t>
  </si>
  <si>
    <t>1.2</t>
  </si>
  <si>
    <t>1.3</t>
  </si>
  <si>
    <t xml:space="preserve"> - по онкологии</t>
  </si>
  <si>
    <t xml:space="preserve"> - по сахарному диабету</t>
  </si>
  <si>
    <t xml:space="preserve"> - по болезням системы кровообра щения</t>
  </si>
  <si>
    <t>Посещение средним медицинским персоналом Врачебных   амбулаторий  и  ФАПов   на дому</t>
  </si>
  <si>
    <t>Посещение - оказание медпомощи в приемном отделении стационара при условии наблюдения за пациентом до 6 часов после проведения лечебно-диагностических мероприятий</t>
  </si>
  <si>
    <t>Посещение среднего медицинского персонала, осуществляющего самостоятельный прием в Врачебных амбулаториях и ФАПах</t>
  </si>
  <si>
    <t xml:space="preserve"> Посещение - консультация медицинского психолога </t>
  </si>
  <si>
    <t>28.1</t>
  </si>
  <si>
    <t>28.2</t>
  </si>
  <si>
    <t>28.3</t>
  </si>
  <si>
    <t>28.4</t>
  </si>
  <si>
    <t>28.5</t>
  </si>
  <si>
    <t>1.4</t>
  </si>
  <si>
    <t xml:space="preserve"> - по другим заболеваниям</t>
  </si>
  <si>
    <t>комплекс ное посещение</t>
  </si>
  <si>
    <t xml:space="preserve"> </t>
  </si>
  <si>
    <t>1.5</t>
  </si>
  <si>
    <t>Приложение № 6    к Тарифному соглашению               в системе ОМС  Чеченской Республики                          на 2025 год</t>
  </si>
  <si>
    <t>Приложение 7 к ТС на 2025 год Чеченской Республики</t>
  </si>
  <si>
    <t xml:space="preserve">Таблица  2 </t>
  </si>
  <si>
    <t>Дети</t>
  </si>
  <si>
    <t>28.6</t>
  </si>
  <si>
    <t xml:space="preserve">     Приложение № 7                                                 к Тарифному                                                              соглашению в системе ОМС                                                                        Чеченской Республики                                                                                                                   на 2025 год</t>
  </si>
  <si>
    <t xml:space="preserve">Коэффициенты перевода базового норматива в тариф </t>
  </si>
  <si>
    <t>базовый 372,1</t>
  </si>
  <si>
    <t>Тарифы на оплату амбулаторно-поликлинической помощи в системе ОМС  Чеченской Республики на 2025 год</t>
  </si>
  <si>
    <t>Тариф, руб.</t>
  </si>
  <si>
    <t xml:space="preserve"> - диспансерное наблюдение работающих граждан</t>
  </si>
  <si>
    <t xml:space="preserve">на 1 посещение                      </t>
  </si>
  <si>
    <t xml:space="preserve">  Специальности    (ПОСЕЩЕНИЯ)</t>
  </si>
  <si>
    <t>Тарифы  на диспансерное наблюдение, неотложную помощь   по тарифному соглашению  Чеченской Республики на 2025 год</t>
  </si>
  <si>
    <t xml:space="preserve"> Тарифы на амбулаторно-поликлиническую помощь (посещения по отдельным видам медицинской помощи) Чеченской  Республики   на 2025 год</t>
  </si>
  <si>
    <t>Тарифы на медицинскую помощь, оказанную в рамках программы ОМС  в  Центрах здоровья  Чеченской Республики  на 2025 год</t>
  </si>
  <si>
    <t>МЕДИЦИНСКАЯ РЕАБИЛИТАЦИЯ  в амбулаторных условиях - обращение по заболеванию при оказании медицинс кой помощи по профилю «Медицинс кая реабилитация» (базовый -25 427,7)</t>
  </si>
  <si>
    <t>базовый 2 064,7</t>
  </si>
  <si>
    <r>
      <t>Коэффициенты перевода базового норматива в тариф (</t>
    </r>
    <r>
      <rPr>
        <b/>
        <sz val="10"/>
        <rFont val="Times New Roman"/>
        <family val="1"/>
        <charset val="204"/>
      </rPr>
      <t>базовый - 372,1</t>
    </r>
    <r>
      <rPr>
        <sz val="10"/>
        <rFont val="Times New Roman"/>
        <family val="1"/>
        <charset val="204"/>
      </rPr>
      <t>)</t>
    </r>
  </si>
  <si>
    <r>
      <t xml:space="preserve">Коэффициенты перевода базового норматива в тариф </t>
    </r>
    <r>
      <rPr>
        <b/>
        <sz val="10"/>
        <rFont val="Times New Roman"/>
        <family val="1"/>
        <charset val="204"/>
      </rPr>
      <t>(базовый - 372,1)</t>
    </r>
  </si>
  <si>
    <r>
      <t xml:space="preserve">Диспансерное наблюдение (прием), </t>
    </r>
    <r>
      <rPr>
        <b/>
        <sz val="10"/>
        <rFont val="Times New Roman"/>
        <family val="1"/>
        <charset val="204"/>
      </rPr>
      <t>базовый норматив - 2 661,1</t>
    </r>
  </si>
  <si>
    <r>
      <t xml:space="preserve">Посещение по амбулаторной меди цинской помощи, оказываемой в неотложной форме,                                                                                                                        </t>
    </r>
    <r>
      <rPr>
        <b/>
        <sz val="10"/>
        <rFont val="Times New Roman"/>
        <family val="1"/>
        <charset val="204"/>
      </rPr>
      <t>базовый норматив - 983,60</t>
    </r>
  </si>
  <si>
    <t xml:space="preserve"> Медицинская реабилитация пациентов с нарушением функции центральной нервной системы (1 балл по ШРМ)</t>
  </si>
  <si>
    <t xml:space="preserve"> Медицинская реабилитация пациентов с нарушением функции центральной нервной системы (2 балл по ШРМ)</t>
  </si>
  <si>
    <t xml:space="preserve"> Медицинская реабилитация пациентов с нарушением функции центральной нервной системы (3 балла по ШРМ)</t>
  </si>
  <si>
    <t xml:space="preserve"> Медицинская реабилитация пациентов с нарушением функции костно-мышечной системы и перефирической нервной системы (1 балл по ШРМ)</t>
  </si>
  <si>
    <t xml:space="preserve"> Медицинская реабилитация пациентов с нарушением функции костно-мышечной системы и перефирической нервной системы (2 балла по ШРМ)</t>
  </si>
  <si>
    <t xml:space="preserve"> Медицинская реабилитация пациентов с нарушением функции сердечно-сосудистой системы (кардиореабилитация) (1 балл по ШРМ)</t>
  </si>
  <si>
    <t xml:space="preserve"> Медицинская реабилитация пациентов с нарушением функции сердечно-сосудистой системы (кардиореабилитация) (2 балла по ШРМ)</t>
  </si>
  <si>
    <t xml:space="preserve"> Медицинская реабилитация пациентов с нарушением функции сердечно-сосудистой системы (кардиореабилитация) (3 балла по ШРМ)</t>
  </si>
  <si>
    <t>Медицинская реабилитация при других соматических заболеваниях (2 балла по ШРМ)</t>
  </si>
  <si>
    <t>Медицинская реабилитация при других соматических заболеваниях (1 балл по ШРМ)</t>
  </si>
  <si>
    <t>Медицинская реабилитация при других соматических заболеваниях (3 балла по ШРМ)</t>
  </si>
  <si>
    <t xml:space="preserve"> Медицинская реабилитация после перенесенной коронавирусной инфекции COVID-19); (1 балл по ШРМ)</t>
  </si>
  <si>
    <t xml:space="preserve"> Медицинская реабилитация после перенесенной коронавирусной инфекции COVID-19); (2 балла по ШРМ)</t>
  </si>
  <si>
    <t xml:space="preserve"> Медицинская реабилитация после перенесенной коронавирусной инфекции COVID-19); (3 балла по ШРМ)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</si>
  <si>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</si>
  <si>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</si>
  <si>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</si>
  <si>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</si>
  <si>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</si>
  <si>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</si>
  <si>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</si>
  <si>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</si>
  <si>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</si>
  <si>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Медицинская реабилитация на дому</t>
  </si>
  <si>
    <t xml:space="preserve"> Медицинская реабилитация пациентов с нарушением функции костно-мышечной системы и перефирической нервной системы (3 балл по ШРМ)</t>
  </si>
  <si>
    <t>28.16</t>
  </si>
  <si>
    <t>Взрослые (базовый - 25 427,7)</t>
  </si>
  <si>
    <t>Дети     (базовый - 25 427,7)</t>
  </si>
  <si>
    <r>
      <rPr>
        <b/>
        <sz val="11"/>
        <rFont val="Times New Roman"/>
        <family val="1"/>
        <charset val="204"/>
      </rPr>
      <t xml:space="preserve">Приложение № 5 </t>
    </r>
    <r>
      <rPr>
        <sz val="11"/>
        <rFont val="Times New Roman"/>
        <family val="1"/>
        <charset val="204"/>
      </rPr>
      <t xml:space="preserve"> к Тарифному соглашению в системе ОМС   Чеченской Республики  на 2025 год
</t>
    </r>
  </si>
  <si>
    <t xml:space="preserve">на 1 посещение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</si>
</sst>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"/>
    <numFmt numFmtId="165" formatCode="0.00000"/>
    <numFmt numFmtId="166" formatCode="0.000"/>
    <numFmt numFmtId="167" formatCode="0.000000"/>
  </numFmts>
  <fonts count="1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2" fontId="3" fillId="0" borderId="0" xfId="0" applyNumberFormat="1" applyFont="1"/>
    <xf numFmtId="0" fontId="3" fillId="0" borderId="1" xfId="0" applyFont="1" applyBorder="1"/>
    <xf numFmtId="165" fontId="3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Border="1"/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3" fontId="3" fillId="0" borderId="1" xfId="3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3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1" xfId="3" applyFont="1" applyFill="1" applyBorder="1" applyAlignment="1">
      <alignment vertical="center" wrapText="1"/>
    </xf>
    <xf numFmtId="43" fontId="8" fillId="0" borderId="1" xfId="3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3" borderId="1" xfId="3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</cellXfs>
  <cellStyles count="4">
    <cellStyle name="Normal_КСГ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tabSelected="1" topLeftCell="A70" workbookViewId="0">
      <pane xSplit="3" topLeftCell="D1" activePane="topRight" state="frozen"/>
      <selection activeCell="A8" sqref="A8"/>
      <selection pane="topRight" activeCell="J75" sqref="J75:K75"/>
    </sheetView>
  </sheetViews>
  <sheetFormatPr defaultRowHeight="15" x14ac:dyDescent="0.25"/>
  <cols>
    <col min="1" max="1" width="3.28515625" customWidth="1"/>
    <col min="2" max="2" width="5.42578125" style="14" customWidth="1"/>
    <col min="3" max="3" width="31.140625" style="3" customWidth="1"/>
    <col min="4" max="5" width="10.28515625" style="3" customWidth="1"/>
    <col min="6" max="6" width="11.5703125" style="3" customWidth="1"/>
    <col min="7" max="8" width="10.28515625" style="3" customWidth="1"/>
    <col min="9" max="9" width="10.85546875" style="3" bestFit="1" customWidth="1"/>
    <col min="10" max="11" width="9.140625" style="3"/>
    <col min="12" max="12" width="9.140625" style="9"/>
    <col min="13" max="14" width="9.140625" style="9" customWidth="1"/>
  </cols>
  <sheetData>
    <row r="1" spans="2:13" x14ac:dyDescent="0.25">
      <c r="C1" s="4"/>
      <c r="D1" s="75"/>
      <c r="E1" s="75"/>
      <c r="F1" s="75"/>
      <c r="G1" s="75"/>
      <c r="I1" s="5"/>
    </row>
    <row r="2" spans="2:13" ht="45.75" customHeight="1" x14ac:dyDescent="0.25">
      <c r="B2" s="80"/>
      <c r="C2" s="80"/>
      <c r="D2" s="80"/>
      <c r="E2" s="80"/>
      <c r="F2" s="80"/>
      <c r="G2" s="80"/>
      <c r="H2" s="76" t="s">
        <v>117</v>
      </c>
      <c r="I2" s="76"/>
      <c r="J2" s="76"/>
      <c r="K2" s="76"/>
    </row>
    <row r="3" spans="2:13" ht="43.5" customHeight="1" x14ac:dyDescent="0.25">
      <c r="B3" s="49" t="s">
        <v>75</v>
      </c>
      <c r="C3" s="49"/>
      <c r="D3" s="49"/>
      <c r="E3" s="49"/>
      <c r="F3" s="49"/>
      <c r="G3" s="49"/>
      <c r="H3" s="49"/>
      <c r="I3" s="49"/>
      <c r="J3" s="49"/>
      <c r="K3" s="49"/>
    </row>
    <row r="4" spans="2:13" ht="28.5" customHeight="1" x14ac:dyDescent="0.25">
      <c r="B4" s="53" t="s">
        <v>15</v>
      </c>
      <c r="C4" s="53" t="s">
        <v>4</v>
      </c>
      <c r="D4" s="53" t="s">
        <v>41</v>
      </c>
      <c r="E4" s="53"/>
      <c r="F4" s="53"/>
      <c r="G4" s="53"/>
      <c r="H4" s="78" t="s">
        <v>39</v>
      </c>
      <c r="I4" s="78"/>
      <c r="J4" s="78"/>
      <c r="K4" s="78"/>
    </row>
    <row r="5" spans="2:13" ht="20.25" customHeight="1" x14ac:dyDescent="0.25">
      <c r="B5" s="53"/>
      <c r="C5" s="53"/>
      <c r="D5" s="53"/>
      <c r="E5" s="53"/>
      <c r="F5" s="53"/>
      <c r="G5" s="53"/>
      <c r="H5" s="79" t="s">
        <v>74</v>
      </c>
      <c r="I5" s="79"/>
      <c r="J5" s="79" t="s">
        <v>84</v>
      </c>
      <c r="K5" s="79"/>
    </row>
    <row r="6" spans="2:13" ht="22.5" customHeight="1" x14ac:dyDescent="0.25">
      <c r="B6" s="53"/>
      <c r="C6" s="53"/>
      <c r="D6" s="53" t="s">
        <v>78</v>
      </c>
      <c r="E6" s="53"/>
      <c r="F6" s="52" t="s">
        <v>5</v>
      </c>
      <c r="G6" s="52"/>
      <c r="H6" s="47" t="s">
        <v>118</v>
      </c>
      <c r="I6" s="48"/>
      <c r="J6" s="47" t="s">
        <v>5</v>
      </c>
      <c r="K6" s="48"/>
    </row>
    <row r="7" spans="2:13" ht="18.75" customHeight="1" x14ac:dyDescent="0.25">
      <c r="B7" s="53"/>
      <c r="C7" s="53"/>
      <c r="D7" s="44" t="s">
        <v>6</v>
      </c>
      <c r="E7" s="44" t="s">
        <v>7</v>
      </c>
      <c r="F7" s="44" t="s">
        <v>6</v>
      </c>
      <c r="G7" s="44" t="s">
        <v>7</v>
      </c>
      <c r="H7" s="35" t="s">
        <v>6</v>
      </c>
      <c r="I7" s="35" t="s">
        <v>7</v>
      </c>
      <c r="J7" s="35" t="s">
        <v>6</v>
      </c>
      <c r="K7" s="35" t="s">
        <v>7</v>
      </c>
      <c r="L7" s="10"/>
      <c r="M7" s="10"/>
    </row>
    <row r="8" spans="2:13" ht="17.25" customHeight="1" x14ac:dyDescent="0.25">
      <c r="B8" s="15">
        <v>1</v>
      </c>
      <c r="C8" s="11" t="s">
        <v>26</v>
      </c>
      <c r="D8" s="34">
        <v>368.06</v>
      </c>
      <c r="E8" s="34">
        <v>390.03</v>
      </c>
      <c r="F8" s="34">
        <v>1662.22</v>
      </c>
      <c r="G8" s="34">
        <v>1770.68</v>
      </c>
      <c r="H8" s="36">
        <f>D8/372.1</f>
        <v>0.98914270357430789</v>
      </c>
      <c r="I8" s="26">
        <f>E8/372.1</f>
        <v>1.0481859715130339</v>
      </c>
      <c r="J8" s="26">
        <f>F8/2064.7</f>
        <v>0.80506611129946248</v>
      </c>
      <c r="K8" s="26">
        <f>G8/2064.7</f>
        <v>0.85759674528987273</v>
      </c>
      <c r="L8" s="10"/>
      <c r="M8" s="10"/>
    </row>
    <row r="9" spans="2:13" ht="17.25" customHeight="1" x14ac:dyDescent="0.25">
      <c r="B9" s="15">
        <v>2</v>
      </c>
      <c r="C9" s="11" t="s">
        <v>33</v>
      </c>
      <c r="D9" s="34">
        <v>368.06</v>
      </c>
      <c r="E9" s="34">
        <v>390.03</v>
      </c>
      <c r="F9" s="34">
        <v>1662.22</v>
      </c>
      <c r="G9" s="34">
        <v>1770.68</v>
      </c>
      <c r="H9" s="36">
        <f t="shared" ref="H9:H34" si="0">D9/372.1</f>
        <v>0.98914270357430789</v>
      </c>
      <c r="I9" s="26">
        <f t="shared" ref="I9:I34" si="1">E9/372.1</f>
        <v>1.0481859715130339</v>
      </c>
      <c r="J9" s="26">
        <f t="shared" ref="J9:J33" si="2">F9/2064.7</f>
        <v>0.80506611129946248</v>
      </c>
      <c r="K9" s="26">
        <f t="shared" ref="K9:K32" si="3">G9/2064.7</f>
        <v>0.85759674528987273</v>
      </c>
      <c r="L9" s="10"/>
      <c r="M9" s="10"/>
    </row>
    <row r="10" spans="2:13" ht="17.25" customHeight="1" x14ac:dyDescent="0.25">
      <c r="B10" s="15">
        <v>3</v>
      </c>
      <c r="C10" s="11" t="s">
        <v>22</v>
      </c>
      <c r="D10" s="34">
        <v>417.16</v>
      </c>
      <c r="E10" s="34">
        <v>404.61</v>
      </c>
      <c r="F10" s="34">
        <v>1766.14</v>
      </c>
      <c r="G10" s="34">
        <v>1712.96</v>
      </c>
      <c r="H10" s="36">
        <f t="shared" si="0"/>
        <v>1.1210964794410105</v>
      </c>
      <c r="I10" s="26">
        <f t="shared" si="1"/>
        <v>1.0873689868314969</v>
      </c>
      <c r="J10" s="26">
        <f t="shared" si="2"/>
        <v>0.8553978786264349</v>
      </c>
      <c r="K10" s="26">
        <f t="shared" si="3"/>
        <v>0.82964111008863284</v>
      </c>
      <c r="L10" s="10"/>
      <c r="M10" s="10"/>
    </row>
    <row r="11" spans="2:13" ht="17.25" customHeight="1" x14ac:dyDescent="0.25">
      <c r="B11" s="15">
        <v>4</v>
      </c>
      <c r="C11" s="11" t="s">
        <v>32</v>
      </c>
      <c r="D11" s="34">
        <v>472.13</v>
      </c>
      <c r="E11" s="34">
        <v>460.7</v>
      </c>
      <c r="F11" s="34">
        <v>1998.12</v>
      </c>
      <c r="G11" s="34">
        <v>1949.71</v>
      </c>
      <c r="H11" s="36">
        <f t="shared" si="0"/>
        <v>1.2688255845202903</v>
      </c>
      <c r="I11" s="26">
        <f t="shared" si="1"/>
        <v>1.2381080354743348</v>
      </c>
      <c r="J11" s="26">
        <f t="shared" si="2"/>
        <v>0.96775318448200709</v>
      </c>
      <c r="K11" s="26">
        <f t="shared" si="3"/>
        <v>0.9443066789364073</v>
      </c>
      <c r="L11" s="10"/>
      <c r="M11" s="10"/>
    </row>
    <row r="12" spans="2:13" ht="17.25" customHeight="1" x14ac:dyDescent="0.25">
      <c r="B12" s="15">
        <v>5</v>
      </c>
      <c r="C12" s="11" t="s">
        <v>31</v>
      </c>
      <c r="D12" s="34">
        <v>0</v>
      </c>
      <c r="E12" s="34">
        <v>502.03</v>
      </c>
      <c r="F12" s="34">
        <v>0</v>
      </c>
      <c r="G12" s="34">
        <v>2063.04</v>
      </c>
      <c r="H12" s="24">
        <v>0</v>
      </c>
      <c r="I12" s="26">
        <f t="shared" si="1"/>
        <v>1.3491803278688523</v>
      </c>
      <c r="J12" s="27">
        <v>0</v>
      </c>
      <c r="K12" s="26">
        <f t="shared" si="3"/>
        <v>0.99919600910543915</v>
      </c>
      <c r="L12" s="10"/>
      <c r="M12" s="10"/>
    </row>
    <row r="13" spans="2:13" ht="17.25" customHeight="1" x14ac:dyDescent="0.25">
      <c r="B13" s="15">
        <v>6</v>
      </c>
      <c r="C13" s="11" t="s">
        <v>8</v>
      </c>
      <c r="D13" s="34">
        <v>927.04</v>
      </c>
      <c r="E13" s="34">
        <v>926.18</v>
      </c>
      <c r="F13" s="34">
        <v>3923.24</v>
      </c>
      <c r="G13" s="34">
        <v>3919.62</v>
      </c>
      <c r="H13" s="36">
        <f t="shared" si="0"/>
        <v>2.4913732867508731</v>
      </c>
      <c r="I13" s="26">
        <f t="shared" si="1"/>
        <v>2.4890620800859979</v>
      </c>
      <c r="J13" s="26">
        <f t="shared" si="2"/>
        <v>1.9001501428779</v>
      </c>
      <c r="K13" s="26">
        <f t="shared" si="3"/>
        <v>1.8983968615295201</v>
      </c>
      <c r="L13" s="10"/>
      <c r="M13" s="10"/>
    </row>
    <row r="14" spans="2:13" ht="17.25" customHeight="1" x14ac:dyDescent="0.25">
      <c r="B14" s="15">
        <v>7</v>
      </c>
      <c r="C14" s="11" t="s">
        <v>23</v>
      </c>
      <c r="D14" s="34">
        <v>915.12</v>
      </c>
      <c r="E14" s="34">
        <v>924.09</v>
      </c>
      <c r="F14" s="34">
        <v>3874.39</v>
      </c>
      <c r="G14" s="34">
        <v>3912.36</v>
      </c>
      <c r="H14" s="36">
        <f t="shared" si="0"/>
        <v>2.459338887395861</v>
      </c>
      <c r="I14" s="26">
        <f t="shared" si="1"/>
        <v>2.4834453104004299</v>
      </c>
      <c r="J14" s="26">
        <f t="shared" si="2"/>
        <v>1.8764905313120552</v>
      </c>
      <c r="K14" s="26">
        <f t="shared" si="3"/>
        <v>1.8948806121954767</v>
      </c>
      <c r="L14" s="10"/>
      <c r="M14" s="10"/>
    </row>
    <row r="15" spans="2:13" ht="17.25" customHeight="1" x14ac:dyDescent="0.25">
      <c r="B15" s="15">
        <v>8</v>
      </c>
      <c r="C15" s="11" t="s">
        <v>9</v>
      </c>
      <c r="D15" s="34">
        <v>403.84</v>
      </c>
      <c r="E15" s="34">
        <v>441.44</v>
      </c>
      <c r="F15" s="34">
        <v>1709.48</v>
      </c>
      <c r="G15" s="34">
        <v>1868.66</v>
      </c>
      <c r="H15" s="36">
        <f t="shared" si="0"/>
        <v>1.0852996506315504</v>
      </c>
      <c r="I15" s="26">
        <f t="shared" si="1"/>
        <v>1.1863477559795752</v>
      </c>
      <c r="J15" s="26">
        <f t="shared" si="2"/>
        <v>0.82795563520123994</v>
      </c>
      <c r="K15" s="26">
        <f t="shared" si="3"/>
        <v>0.90505158134353669</v>
      </c>
      <c r="L15" s="10"/>
      <c r="M15" s="10"/>
    </row>
    <row r="16" spans="2:13" ht="17.25" customHeight="1" x14ac:dyDescent="0.25">
      <c r="B16" s="15">
        <v>9</v>
      </c>
      <c r="C16" s="11" t="s">
        <v>28</v>
      </c>
      <c r="D16" s="34">
        <v>655.01</v>
      </c>
      <c r="E16" s="34">
        <v>619.13</v>
      </c>
      <c r="F16" s="34">
        <v>2772.75</v>
      </c>
      <c r="G16" s="34">
        <v>2620.86</v>
      </c>
      <c r="H16" s="36">
        <f t="shared" si="0"/>
        <v>1.7603063692555763</v>
      </c>
      <c r="I16" s="26">
        <f t="shared" si="1"/>
        <v>1.6638806772373016</v>
      </c>
      <c r="J16" s="26">
        <f t="shared" si="2"/>
        <v>1.3429311764420981</v>
      </c>
      <c r="K16" s="26">
        <f t="shared" si="3"/>
        <v>1.2693660095897712</v>
      </c>
      <c r="L16" s="10"/>
      <c r="M16" s="10"/>
    </row>
    <row r="17" spans="2:13" ht="15" customHeight="1" x14ac:dyDescent="0.25">
      <c r="B17" s="15">
        <v>10</v>
      </c>
      <c r="C17" s="11" t="s">
        <v>2</v>
      </c>
      <c r="D17" s="34">
        <v>441.32</v>
      </c>
      <c r="E17" s="34">
        <v>441.32</v>
      </c>
      <c r="F17" s="34">
        <v>1868.28</v>
      </c>
      <c r="G17" s="34">
        <v>1868.28</v>
      </c>
      <c r="H17" s="36">
        <f t="shared" si="0"/>
        <v>1.186025262026337</v>
      </c>
      <c r="I17" s="26">
        <f t="shared" si="1"/>
        <v>1.186025262026337</v>
      </c>
      <c r="J17" s="26">
        <f t="shared" si="2"/>
        <v>0.90486753523514318</v>
      </c>
      <c r="K17" s="26">
        <f t="shared" si="3"/>
        <v>0.90486753523514318</v>
      </c>
      <c r="L17" s="10"/>
      <c r="M17" s="10"/>
    </row>
    <row r="18" spans="2:13" ht="18" customHeight="1" x14ac:dyDescent="0.25">
      <c r="B18" s="15">
        <v>11</v>
      </c>
      <c r="C18" s="11" t="s">
        <v>10</v>
      </c>
      <c r="D18" s="34">
        <v>627.34</v>
      </c>
      <c r="E18" s="34">
        <v>627.34</v>
      </c>
      <c r="F18" s="34">
        <v>2655.54</v>
      </c>
      <c r="G18" s="34">
        <v>2655.54</v>
      </c>
      <c r="H18" s="36">
        <f t="shared" si="0"/>
        <v>1.6859446385380275</v>
      </c>
      <c r="I18" s="26">
        <f t="shared" si="1"/>
        <v>1.6859446385380275</v>
      </c>
      <c r="J18" s="26">
        <f t="shared" si="2"/>
        <v>1.2861626386399962</v>
      </c>
      <c r="K18" s="26">
        <f t="shared" si="3"/>
        <v>1.2861626386399962</v>
      </c>
      <c r="L18" s="10"/>
      <c r="M18" s="10"/>
    </row>
    <row r="19" spans="2:13" ht="18" customHeight="1" x14ac:dyDescent="0.25">
      <c r="B19" s="15">
        <v>12</v>
      </c>
      <c r="C19" s="11" t="s">
        <v>29</v>
      </c>
      <c r="D19" s="34">
        <v>468.66</v>
      </c>
      <c r="E19" s="34">
        <v>470.79</v>
      </c>
      <c r="F19" s="34">
        <v>1984.25</v>
      </c>
      <c r="G19" s="34">
        <v>1993.29</v>
      </c>
      <c r="H19" s="36">
        <f t="shared" si="0"/>
        <v>1.2595001343724805</v>
      </c>
      <c r="I19" s="26">
        <f t="shared" si="1"/>
        <v>1.2652244020424617</v>
      </c>
      <c r="J19" s="26">
        <f t="shared" si="2"/>
        <v>0.96103550152564543</v>
      </c>
      <c r="K19" s="26">
        <f t="shared" si="3"/>
        <v>0.96541386157795328</v>
      </c>
      <c r="L19" s="10"/>
      <c r="M19" s="10"/>
    </row>
    <row r="20" spans="2:13" x14ac:dyDescent="0.25">
      <c r="B20" s="15">
        <v>13</v>
      </c>
      <c r="C20" s="11" t="s">
        <v>34</v>
      </c>
      <c r="D20" s="34">
        <v>332.9</v>
      </c>
      <c r="E20" s="34">
        <v>0</v>
      </c>
      <c r="F20" s="34">
        <v>1336.85</v>
      </c>
      <c r="G20" s="34">
        <v>0</v>
      </c>
      <c r="H20" s="36">
        <f t="shared" si="0"/>
        <v>0.89465197527546347</v>
      </c>
      <c r="I20" s="27">
        <v>0</v>
      </c>
      <c r="J20" s="26">
        <f t="shared" si="2"/>
        <v>0.64747905264687367</v>
      </c>
      <c r="K20" s="27">
        <v>0</v>
      </c>
      <c r="L20" s="10"/>
      <c r="M20" s="10"/>
    </row>
    <row r="21" spans="2:13" ht="18.75" customHeight="1" x14ac:dyDescent="0.25">
      <c r="B21" s="15">
        <v>14</v>
      </c>
      <c r="C21" s="11" t="s">
        <v>3</v>
      </c>
      <c r="D21" s="34">
        <v>577.54</v>
      </c>
      <c r="E21" s="34">
        <v>792.17</v>
      </c>
      <c r="F21" s="34">
        <v>2114.83</v>
      </c>
      <c r="G21" s="34">
        <v>2902.49</v>
      </c>
      <c r="H21" s="36">
        <f t="shared" si="0"/>
        <v>1.5521096479441008</v>
      </c>
      <c r="I21" s="26">
        <f t="shared" si="1"/>
        <v>2.128916957807041</v>
      </c>
      <c r="J21" s="26">
        <f t="shared" si="2"/>
        <v>1.0242795563520124</v>
      </c>
      <c r="K21" s="26">
        <f t="shared" si="3"/>
        <v>1.4057683925025428</v>
      </c>
      <c r="L21" s="10"/>
      <c r="M21" s="10"/>
    </row>
    <row r="22" spans="2:13" ht="16.5" customHeight="1" x14ac:dyDescent="0.25">
      <c r="B22" s="15">
        <v>15</v>
      </c>
      <c r="C22" s="11" t="s">
        <v>11</v>
      </c>
      <c r="D22" s="34">
        <v>590.29999999999995</v>
      </c>
      <c r="E22" s="34">
        <v>671.07</v>
      </c>
      <c r="F22" s="34">
        <v>2241.44</v>
      </c>
      <c r="G22" s="34">
        <v>2544.8200000000002</v>
      </c>
      <c r="H22" s="36">
        <f t="shared" si="0"/>
        <v>1.5864015049717815</v>
      </c>
      <c r="I22" s="26">
        <f t="shared" si="1"/>
        <v>1.8034668099973126</v>
      </c>
      <c r="J22" s="26">
        <f t="shared" si="2"/>
        <v>1.0856008136775319</v>
      </c>
      <c r="K22" s="26">
        <f t="shared" si="3"/>
        <v>1.2325374146365091</v>
      </c>
      <c r="L22" s="10"/>
      <c r="M22" s="10"/>
    </row>
    <row r="23" spans="2:13" ht="18" customHeight="1" x14ac:dyDescent="0.25">
      <c r="B23" s="15">
        <v>16</v>
      </c>
      <c r="C23" s="11" t="s">
        <v>27</v>
      </c>
      <c r="D23" s="34">
        <v>380.83</v>
      </c>
      <c r="E23" s="34">
        <v>409.02</v>
      </c>
      <c r="F23" s="34">
        <v>1623.37</v>
      </c>
      <c r="G23" s="34">
        <v>1743.51</v>
      </c>
      <c r="H23" s="36">
        <f t="shared" si="0"/>
        <v>1.0234614350980917</v>
      </c>
      <c r="I23" s="26">
        <f t="shared" si="1"/>
        <v>1.0992206396130071</v>
      </c>
      <c r="J23" s="26">
        <f t="shared" si="2"/>
        <v>0.78624981837555097</v>
      </c>
      <c r="K23" s="26">
        <f t="shared" si="3"/>
        <v>0.84443744853973945</v>
      </c>
      <c r="L23" s="10"/>
      <c r="M23" s="10"/>
    </row>
    <row r="24" spans="2:13" ht="15.75" customHeight="1" x14ac:dyDescent="0.25">
      <c r="B24" s="15">
        <v>17</v>
      </c>
      <c r="C24" s="11" t="s">
        <v>25</v>
      </c>
      <c r="D24" s="34">
        <v>495.82</v>
      </c>
      <c r="E24" s="34">
        <v>503.72</v>
      </c>
      <c r="F24" s="34">
        <v>1719.33</v>
      </c>
      <c r="G24" s="34">
        <v>1746.58</v>
      </c>
      <c r="H24" s="36">
        <f t="shared" si="0"/>
        <v>1.3324912657887664</v>
      </c>
      <c r="I24" s="26">
        <f t="shared" si="1"/>
        <v>1.3537221177102929</v>
      </c>
      <c r="J24" s="26">
        <f t="shared" si="2"/>
        <v>0.83272630406354442</v>
      </c>
      <c r="K24" s="26">
        <f t="shared" si="3"/>
        <v>0.84592434736281308</v>
      </c>
      <c r="L24" s="10"/>
      <c r="M24" s="10"/>
    </row>
    <row r="25" spans="2:13" ht="19.5" customHeight="1" x14ac:dyDescent="0.25">
      <c r="B25" s="15">
        <v>18</v>
      </c>
      <c r="C25" s="11" t="s">
        <v>1</v>
      </c>
      <c r="D25" s="34">
        <v>353.93</v>
      </c>
      <c r="E25" s="34">
        <v>355.37</v>
      </c>
      <c r="F25" s="34">
        <v>1548.26</v>
      </c>
      <c r="G25" s="34">
        <v>1554.55</v>
      </c>
      <c r="H25" s="36">
        <f t="shared" si="0"/>
        <v>0.95116904058048912</v>
      </c>
      <c r="I25" s="26">
        <f t="shared" si="1"/>
        <v>0.95503896801934962</v>
      </c>
      <c r="J25" s="26">
        <f t="shared" si="2"/>
        <v>0.74987165205598882</v>
      </c>
      <c r="K25" s="26">
        <f t="shared" si="3"/>
        <v>0.75291809948176491</v>
      </c>
      <c r="L25" s="10"/>
      <c r="M25" s="10"/>
    </row>
    <row r="26" spans="2:13" ht="18.75" customHeight="1" x14ac:dyDescent="0.25">
      <c r="B26" s="15">
        <v>19</v>
      </c>
      <c r="C26" s="11" t="s">
        <v>0</v>
      </c>
      <c r="D26" s="34">
        <v>253.87</v>
      </c>
      <c r="E26" s="34">
        <v>320.08</v>
      </c>
      <c r="F26" s="34">
        <v>964.07</v>
      </c>
      <c r="G26" s="34">
        <v>1214.49</v>
      </c>
      <c r="H26" s="36">
        <f t="shared" si="0"/>
        <v>0.68226283257188924</v>
      </c>
      <c r="I26" s="26">
        <f t="shared" si="1"/>
        <v>0.86019887127116357</v>
      </c>
      <c r="J26" s="26">
        <f t="shared" si="2"/>
        <v>0.46692982031287844</v>
      </c>
      <c r="K26" s="26">
        <f t="shared" si="3"/>
        <v>0.58821620574417599</v>
      </c>
      <c r="L26" s="10"/>
      <c r="M26" s="10"/>
    </row>
    <row r="27" spans="2:13" ht="21.75" customHeight="1" x14ac:dyDescent="0.25">
      <c r="B27" s="15">
        <v>20</v>
      </c>
      <c r="C27" s="11" t="s">
        <v>12</v>
      </c>
      <c r="D27" s="34">
        <v>303.68</v>
      </c>
      <c r="E27" s="34">
        <v>303.68</v>
      </c>
      <c r="F27" s="34">
        <v>0</v>
      </c>
      <c r="G27" s="34">
        <v>0</v>
      </c>
      <c r="H27" s="36">
        <f t="shared" si="0"/>
        <v>0.81612469766191875</v>
      </c>
      <c r="I27" s="26">
        <f t="shared" si="1"/>
        <v>0.81612469766191875</v>
      </c>
      <c r="J27" s="27">
        <v>0</v>
      </c>
      <c r="K27" s="27">
        <v>0</v>
      </c>
      <c r="L27" s="10"/>
      <c r="M27" s="10"/>
    </row>
    <row r="28" spans="2:13" ht="18" customHeight="1" x14ac:dyDescent="0.25">
      <c r="B28" s="15">
        <v>21</v>
      </c>
      <c r="C28" s="11" t="s">
        <v>13</v>
      </c>
      <c r="D28" s="34">
        <v>516.91999999999996</v>
      </c>
      <c r="E28" s="34">
        <v>412.49</v>
      </c>
      <c r="F28" s="34">
        <v>2845.57</v>
      </c>
      <c r="G28" s="34">
        <v>2270.7600000000002</v>
      </c>
      <c r="H28" s="36">
        <f t="shared" si="0"/>
        <v>1.3891964525665141</v>
      </c>
      <c r="I28" s="26">
        <f t="shared" si="1"/>
        <v>1.108546089760817</v>
      </c>
      <c r="J28" s="26">
        <f t="shared" si="2"/>
        <v>1.3782002227926577</v>
      </c>
      <c r="K28" s="26">
        <f t="shared" si="3"/>
        <v>1.099801423935681</v>
      </c>
      <c r="L28" s="10"/>
      <c r="M28" s="10"/>
    </row>
    <row r="29" spans="2:13" ht="19.5" customHeight="1" x14ac:dyDescent="0.25">
      <c r="B29" s="15">
        <v>22</v>
      </c>
      <c r="C29" s="11" t="s">
        <v>14</v>
      </c>
      <c r="D29" s="34">
        <v>271.77</v>
      </c>
      <c r="E29" s="34">
        <v>281.01</v>
      </c>
      <c r="F29" s="34">
        <v>1622.84</v>
      </c>
      <c r="G29" s="34">
        <v>1678.03</v>
      </c>
      <c r="H29" s="36">
        <f t="shared" si="0"/>
        <v>0.73036818059661368</v>
      </c>
      <c r="I29" s="26">
        <f t="shared" si="1"/>
        <v>0.75520021499596879</v>
      </c>
      <c r="J29" s="26">
        <f t="shared" si="2"/>
        <v>0.78599312248752851</v>
      </c>
      <c r="K29" s="26">
        <f t="shared" si="3"/>
        <v>0.81272339807235927</v>
      </c>
      <c r="L29" s="10"/>
      <c r="M29" s="10"/>
    </row>
    <row r="30" spans="2:13" ht="19.5" customHeight="1" x14ac:dyDescent="0.25">
      <c r="B30" s="15">
        <v>23</v>
      </c>
      <c r="C30" s="11" t="s">
        <v>46</v>
      </c>
      <c r="D30" s="34">
        <v>285.36</v>
      </c>
      <c r="E30" s="34">
        <v>295.06</v>
      </c>
      <c r="F30" s="34">
        <v>1703.98</v>
      </c>
      <c r="G30" s="34">
        <v>1761.93</v>
      </c>
      <c r="H30" s="36">
        <f t="shared" si="0"/>
        <v>0.76689062080086001</v>
      </c>
      <c r="I30" s="26">
        <f t="shared" si="1"/>
        <v>0.7929588820209621</v>
      </c>
      <c r="J30" s="26">
        <f t="shared" si="2"/>
        <v>0.82529180994817652</v>
      </c>
      <c r="K30" s="26">
        <f t="shared" si="3"/>
        <v>0.85335884147818097</v>
      </c>
      <c r="L30" s="10"/>
      <c r="M30" s="10"/>
    </row>
    <row r="31" spans="2:13" ht="18.75" customHeight="1" x14ac:dyDescent="0.25">
      <c r="B31" s="15">
        <v>24</v>
      </c>
      <c r="C31" s="11" t="s">
        <v>30</v>
      </c>
      <c r="D31" s="34">
        <v>197.55</v>
      </c>
      <c r="E31" s="34">
        <v>276.31</v>
      </c>
      <c r="F31" s="34">
        <v>1087.74</v>
      </c>
      <c r="G31" s="34">
        <v>1519.95</v>
      </c>
      <c r="H31" s="36">
        <f t="shared" si="0"/>
        <v>0.53090567051867776</v>
      </c>
      <c r="I31" s="26">
        <f t="shared" si="1"/>
        <v>0.74256920182746566</v>
      </c>
      <c r="J31" s="26">
        <f t="shared" si="2"/>
        <v>0.52682714195766944</v>
      </c>
      <c r="K31" s="26">
        <f t="shared" si="3"/>
        <v>0.73616021698067524</v>
      </c>
      <c r="L31" s="10"/>
      <c r="M31" s="10"/>
    </row>
    <row r="32" spans="2:13" ht="15.75" customHeight="1" x14ac:dyDescent="0.25">
      <c r="B32" s="15">
        <v>25</v>
      </c>
      <c r="C32" s="11" t="s">
        <v>24</v>
      </c>
      <c r="D32" s="34">
        <v>247.2</v>
      </c>
      <c r="E32" s="34">
        <v>324.73</v>
      </c>
      <c r="F32" s="34">
        <v>1512.64</v>
      </c>
      <c r="G32" s="34">
        <v>1986.27</v>
      </c>
      <c r="H32" s="36">
        <f t="shared" si="0"/>
        <v>0.66433754367105613</v>
      </c>
      <c r="I32" s="26">
        <f t="shared" si="1"/>
        <v>0.87269551195915074</v>
      </c>
      <c r="J32" s="26">
        <f t="shared" si="2"/>
        <v>0.73261975105342192</v>
      </c>
      <c r="K32" s="26">
        <f t="shared" si="3"/>
        <v>0.96201385189131605</v>
      </c>
      <c r="L32" s="10"/>
      <c r="M32" s="10"/>
    </row>
    <row r="33" spans="2:13" ht="18" customHeight="1" x14ac:dyDescent="0.25">
      <c r="B33" s="15">
        <v>26</v>
      </c>
      <c r="C33" s="11" t="s">
        <v>38</v>
      </c>
      <c r="D33" s="34">
        <v>332.9</v>
      </c>
      <c r="E33" s="34">
        <v>0</v>
      </c>
      <c r="F33" s="34">
        <v>1336.85</v>
      </c>
      <c r="G33" s="34">
        <v>0</v>
      </c>
      <c r="H33" s="36">
        <f t="shared" si="0"/>
        <v>0.89465197527546347</v>
      </c>
      <c r="I33" s="27">
        <f t="shared" si="1"/>
        <v>0</v>
      </c>
      <c r="J33" s="26">
        <f t="shared" si="2"/>
        <v>0.64747905264687367</v>
      </c>
      <c r="K33" s="27">
        <v>0</v>
      </c>
      <c r="L33" s="10"/>
      <c r="M33" s="10"/>
    </row>
    <row r="34" spans="2:13" ht="29.25" customHeight="1" x14ac:dyDescent="0.25">
      <c r="B34" s="15">
        <v>27</v>
      </c>
      <c r="C34" s="12" t="s">
        <v>56</v>
      </c>
      <c r="D34" s="24">
        <v>332.9</v>
      </c>
      <c r="E34" s="24">
        <v>332.9</v>
      </c>
      <c r="F34" s="24">
        <v>0</v>
      </c>
      <c r="G34" s="35">
        <v>0</v>
      </c>
      <c r="H34" s="36">
        <f t="shared" si="0"/>
        <v>0.89465197527546347</v>
      </c>
      <c r="I34" s="26">
        <f t="shared" si="1"/>
        <v>0.89465197527546347</v>
      </c>
      <c r="J34" s="26" t="s">
        <v>37</v>
      </c>
      <c r="K34" s="26" t="s">
        <v>37</v>
      </c>
      <c r="L34" s="10"/>
      <c r="M34" s="10"/>
    </row>
    <row r="35" spans="2:13" ht="90" customHeight="1" x14ac:dyDescent="0.25">
      <c r="B35" s="16">
        <v>28</v>
      </c>
      <c r="C35" s="56" t="s">
        <v>83</v>
      </c>
      <c r="D35" s="57"/>
      <c r="E35" s="58"/>
      <c r="F35" s="18" t="s">
        <v>6</v>
      </c>
      <c r="G35" s="19" t="s">
        <v>70</v>
      </c>
      <c r="H35" s="18" t="s">
        <v>115</v>
      </c>
      <c r="I35" s="19" t="s">
        <v>116</v>
      </c>
      <c r="J35" s="1"/>
      <c r="K35" s="1"/>
    </row>
    <row r="36" spans="2:13" ht="34.5" customHeight="1" x14ac:dyDescent="0.25">
      <c r="B36" s="16" t="s">
        <v>57</v>
      </c>
      <c r="C36" s="59" t="s">
        <v>89</v>
      </c>
      <c r="D36" s="59"/>
      <c r="E36" s="59"/>
      <c r="F36" s="38">
        <v>10153.49</v>
      </c>
      <c r="G36" s="39">
        <v>15165.35</v>
      </c>
      <c r="H36" s="41">
        <f t="shared" ref="H36:H48" si="4">F36/25427.7</f>
        <v>0.39930823472040333</v>
      </c>
      <c r="I36" s="42">
        <f t="shared" ref="I36:I48" si="5">G36/25427.7</f>
        <v>0.59641060732980178</v>
      </c>
      <c r="J36" s="1"/>
      <c r="K36" s="1"/>
    </row>
    <row r="37" spans="2:13" ht="30.75" customHeight="1" x14ac:dyDescent="0.25">
      <c r="B37" s="16" t="s">
        <v>58</v>
      </c>
      <c r="C37" s="59" t="s">
        <v>90</v>
      </c>
      <c r="D37" s="59"/>
      <c r="E37" s="59"/>
      <c r="F37" s="45">
        <v>27558.04</v>
      </c>
      <c r="G37" s="45">
        <v>31692.12</v>
      </c>
      <c r="H37" s="46">
        <f t="shared" si="4"/>
        <v>1.083780286852527</v>
      </c>
      <c r="I37" s="46">
        <f t="shared" si="5"/>
        <v>1.2463620382496254</v>
      </c>
      <c r="J37" s="6"/>
      <c r="K37" s="6"/>
    </row>
    <row r="38" spans="2:13" ht="30.75" customHeight="1" x14ac:dyDescent="0.25">
      <c r="B38" s="16" t="s">
        <v>59</v>
      </c>
      <c r="C38" s="59" t="s">
        <v>91</v>
      </c>
      <c r="D38" s="59"/>
      <c r="E38" s="59"/>
      <c r="F38" s="45">
        <v>32206.15</v>
      </c>
      <c r="G38" s="45">
        <v>35523.360000000001</v>
      </c>
      <c r="H38" s="46">
        <f t="shared" si="4"/>
        <v>1.2665773939443992</v>
      </c>
      <c r="I38" s="46">
        <f t="shared" si="5"/>
        <v>1.3970339432980567</v>
      </c>
      <c r="J38" s="6"/>
      <c r="K38" s="6"/>
    </row>
    <row r="39" spans="2:13" ht="38.25" customHeight="1" x14ac:dyDescent="0.25">
      <c r="B39" s="16" t="s">
        <v>60</v>
      </c>
      <c r="C39" s="59" t="s">
        <v>92</v>
      </c>
      <c r="D39" s="59"/>
      <c r="E39" s="59"/>
      <c r="F39" s="45">
        <v>7815.3</v>
      </c>
      <c r="G39" s="45">
        <v>8715.6</v>
      </c>
      <c r="H39" s="46">
        <f t="shared" si="4"/>
        <v>0.30735379133779306</v>
      </c>
      <c r="I39" s="46">
        <f t="shared" si="5"/>
        <v>0.34276006087849076</v>
      </c>
      <c r="J39" s="6"/>
      <c r="K39" s="6"/>
    </row>
    <row r="40" spans="2:13" ht="38.25" customHeight="1" x14ac:dyDescent="0.25">
      <c r="B40" s="16" t="s">
        <v>61</v>
      </c>
      <c r="C40" s="59" t="s">
        <v>93</v>
      </c>
      <c r="D40" s="59"/>
      <c r="E40" s="59"/>
      <c r="F40" s="45">
        <v>26005.040000000001</v>
      </c>
      <c r="G40" s="45">
        <v>29906.69</v>
      </c>
      <c r="H40" s="46">
        <f t="shared" si="4"/>
        <v>1.0227051601206558</v>
      </c>
      <c r="I40" s="46">
        <f t="shared" si="5"/>
        <v>1.1761460926469951</v>
      </c>
      <c r="J40" s="6"/>
      <c r="K40" s="6"/>
    </row>
    <row r="41" spans="2:13" ht="39.75" customHeight="1" x14ac:dyDescent="0.25">
      <c r="B41" s="16" t="s">
        <v>71</v>
      </c>
      <c r="C41" s="59" t="s">
        <v>113</v>
      </c>
      <c r="D41" s="59"/>
      <c r="E41" s="59"/>
      <c r="F41" s="45">
        <v>29500.92</v>
      </c>
      <c r="G41" s="45">
        <v>31454.2</v>
      </c>
      <c r="H41" s="46">
        <f t="shared" si="4"/>
        <v>1.1601882985877605</v>
      </c>
      <c r="I41" s="46">
        <f t="shared" si="5"/>
        <v>1.2370053131034267</v>
      </c>
      <c r="J41" s="6"/>
      <c r="K41" s="6"/>
    </row>
    <row r="42" spans="2:13" ht="44.25" customHeight="1" x14ac:dyDescent="0.25">
      <c r="B42" s="16" t="s">
        <v>103</v>
      </c>
      <c r="C42" s="59" t="s">
        <v>94</v>
      </c>
      <c r="D42" s="59"/>
      <c r="E42" s="59"/>
      <c r="F42" s="45">
        <v>7135.3</v>
      </c>
      <c r="G42" s="45">
        <v>7916.3</v>
      </c>
      <c r="H42" s="46">
        <f t="shared" si="4"/>
        <v>0.28061130184798466</v>
      </c>
      <c r="I42" s="46">
        <f t="shared" si="5"/>
        <v>0.31132583757083809</v>
      </c>
      <c r="J42" s="6"/>
      <c r="K42" s="6"/>
    </row>
    <row r="43" spans="2:13" ht="42" customHeight="1" x14ac:dyDescent="0.25">
      <c r="B43" s="16" t="s">
        <v>104</v>
      </c>
      <c r="C43" s="59" t="s">
        <v>95</v>
      </c>
      <c r="D43" s="59"/>
      <c r="E43" s="59"/>
      <c r="F43" s="45">
        <v>23773.88</v>
      </c>
      <c r="G43" s="45">
        <v>27339.65</v>
      </c>
      <c r="H43" s="46">
        <f t="shared" si="4"/>
        <v>0.93495990592936051</v>
      </c>
      <c r="I43" s="46">
        <f t="shared" si="5"/>
        <v>1.0751916217353517</v>
      </c>
      <c r="J43" s="6"/>
      <c r="K43" s="6"/>
    </row>
    <row r="44" spans="2:13" ht="39" customHeight="1" x14ac:dyDescent="0.25">
      <c r="B44" s="16" t="s">
        <v>105</v>
      </c>
      <c r="C44" s="59" t="s">
        <v>96</v>
      </c>
      <c r="D44" s="59"/>
      <c r="E44" s="59"/>
      <c r="F44" s="29">
        <v>25854.3</v>
      </c>
      <c r="G44" s="29">
        <v>29564.3</v>
      </c>
      <c r="H44" s="43">
        <f t="shared" si="4"/>
        <v>1.0167769794358121</v>
      </c>
      <c r="I44" s="43">
        <f t="shared" si="5"/>
        <v>1.1626808559169723</v>
      </c>
      <c r="J44" s="6"/>
      <c r="K44" s="6"/>
    </row>
    <row r="45" spans="2:13" ht="27.75" customHeight="1" x14ac:dyDescent="0.25">
      <c r="B45" s="16" t="s">
        <v>106</v>
      </c>
      <c r="C45" s="77" t="s">
        <v>98</v>
      </c>
      <c r="D45" s="77"/>
      <c r="E45" s="77"/>
      <c r="F45" s="29">
        <v>7050.6</v>
      </c>
      <c r="G45" s="29">
        <v>8563.9</v>
      </c>
      <c r="H45" s="43">
        <f t="shared" si="4"/>
        <v>0.2772802888188865</v>
      </c>
      <c r="I45" s="43">
        <f t="shared" si="5"/>
        <v>0.33679412609083792</v>
      </c>
      <c r="J45" s="6"/>
      <c r="K45" s="6"/>
    </row>
    <row r="46" spans="2:13" ht="30" customHeight="1" x14ac:dyDescent="0.25">
      <c r="B46" s="16" t="s">
        <v>107</v>
      </c>
      <c r="C46" s="77" t="s">
        <v>97</v>
      </c>
      <c r="D46" s="77"/>
      <c r="E46" s="77"/>
      <c r="F46" s="34">
        <v>15040.83</v>
      </c>
      <c r="G46" s="34">
        <v>17296.25</v>
      </c>
      <c r="H46" s="43">
        <f t="shared" si="4"/>
        <v>0.59151358557793265</v>
      </c>
      <c r="I46" s="43">
        <f t="shared" si="5"/>
        <v>0.68021291740896739</v>
      </c>
      <c r="J46" s="6"/>
      <c r="K46" s="6"/>
    </row>
    <row r="47" spans="2:13" ht="30.75" customHeight="1" x14ac:dyDescent="0.25">
      <c r="B47" s="16" t="s">
        <v>108</v>
      </c>
      <c r="C47" s="77" t="s">
        <v>99</v>
      </c>
      <c r="D47" s="77"/>
      <c r="E47" s="77"/>
      <c r="F47" s="34">
        <v>16548.599999999999</v>
      </c>
      <c r="G47" s="34">
        <v>19563.5</v>
      </c>
      <c r="H47" s="43">
        <f t="shared" si="4"/>
        <v>0.6508099434868273</v>
      </c>
      <c r="I47" s="43">
        <f t="shared" si="5"/>
        <v>0.76937748990274379</v>
      </c>
      <c r="J47" s="6"/>
      <c r="K47" s="6"/>
    </row>
    <row r="48" spans="2:13" ht="30.75" customHeight="1" x14ac:dyDescent="0.25">
      <c r="B48" s="16" t="s">
        <v>109</v>
      </c>
      <c r="C48" s="59" t="s">
        <v>100</v>
      </c>
      <c r="D48" s="59"/>
      <c r="E48" s="59"/>
      <c r="F48" s="34">
        <v>9315.25</v>
      </c>
      <c r="G48" s="34">
        <v>10712.45</v>
      </c>
      <c r="H48" s="43">
        <f t="shared" si="4"/>
        <v>0.36634261061755485</v>
      </c>
      <c r="I48" s="43">
        <f t="shared" si="5"/>
        <v>0.42129056108102581</v>
      </c>
      <c r="J48" s="6"/>
      <c r="K48" s="6"/>
    </row>
    <row r="49" spans="2:11" ht="29.25" customHeight="1" x14ac:dyDescent="0.25">
      <c r="B49" s="16" t="s">
        <v>110</v>
      </c>
      <c r="C49" s="59" t="s">
        <v>101</v>
      </c>
      <c r="D49" s="59"/>
      <c r="E49" s="59"/>
      <c r="F49" s="34">
        <v>18630.849999999999</v>
      </c>
      <c r="G49" s="34">
        <v>21425.23</v>
      </c>
      <c r="H49" s="43">
        <f t="shared" ref="H49:H51" si="6">F49/25427.7</f>
        <v>0.73269898575175885</v>
      </c>
      <c r="I49" s="43">
        <f t="shared" ref="I49:I51" si="7">G49/25427.7</f>
        <v>0.84259410013489222</v>
      </c>
      <c r="J49" s="6"/>
      <c r="K49" s="6"/>
    </row>
    <row r="50" spans="2:11" ht="29.25" customHeight="1" x14ac:dyDescent="0.25">
      <c r="B50" s="16" t="s">
        <v>111</v>
      </c>
      <c r="C50" s="59" t="s">
        <v>102</v>
      </c>
      <c r="D50" s="59"/>
      <c r="E50" s="59"/>
      <c r="F50" s="34">
        <v>20497.95</v>
      </c>
      <c r="G50" s="34">
        <v>23567.5</v>
      </c>
      <c r="H50" s="43">
        <f t="shared" si="6"/>
        <v>0.80612678299649598</v>
      </c>
      <c r="I50" s="43">
        <f t="shared" si="7"/>
        <v>0.92684356036920368</v>
      </c>
      <c r="J50" s="6"/>
      <c r="K50" s="6"/>
    </row>
    <row r="51" spans="2:11" ht="30.75" customHeight="1" x14ac:dyDescent="0.25">
      <c r="B51" s="17" t="s">
        <v>114</v>
      </c>
      <c r="C51" s="67" t="s">
        <v>112</v>
      </c>
      <c r="D51" s="67"/>
      <c r="E51" s="67"/>
      <c r="F51" s="34">
        <v>16888.46</v>
      </c>
      <c r="G51" s="34">
        <v>18937.62</v>
      </c>
      <c r="H51" s="40">
        <f t="shared" si="6"/>
        <v>0.66417568242507186</v>
      </c>
      <c r="I51" s="40">
        <f t="shared" si="7"/>
        <v>0.74476338795880082</v>
      </c>
      <c r="J51" s="6"/>
      <c r="K51" s="6"/>
    </row>
    <row r="52" spans="2:11" ht="51" customHeight="1" x14ac:dyDescent="0.25">
      <c r="E52" s="72" t="s">
        <v>67</v>
      </c>
      <c r="F52" s="72"/>
      <c r="G52" s="72"/>
      <c r="H52" s="72"/>
    </row>
    <row r="53" spans="2:11" ht="34.5" customHeight="1" x14ac:dyDescent="0.25">
      <c r="B53" s="55" t="s">
        <v>82</v>
      </c>
      <c r="C53" s="55"/>
      <c r="D53" s="55"/>
      <c r="E53" s="55"/>
      <c r="F53" s="55"/>
      <c r="G53" s="55"/>
      <c r="H53" s="55"/>
      <c r="I53" s="4"/>
      <c r="J53" s="4"/>
      <c r="K53" s="4"/>
    </row>
    <row r="54" spans="2:11" ht="38.25" customHeight="1" x14ac:dyDescent="0.25">
      <c r="B54" s="31" t="s">
        <v>15</v>
      </c>
      <c r="C54" s="37" t="s">
        <v>43</v>
      </c>
      <c r="D54" s="32" t="s">
        <v>76</v>
      </c>
      <c r="E54" s="53" t="s">
        <v>85</v>
      </c>
      <c r="F54" s="53"/>
      <c r="G54" s="53"/>
      <c r="H54" s="53"/>
      <c r="I54" s="4"/>
      <c r="J54" s="4"/>
      <c r="K54" s="4"/>
    </row>
    <row r="55" spans="2:11" x14ac:dyDescent="0.25">
      <c r="B55" s="52">
        <v>1</v>
      </c>
      <c r="C55" s="53" t="s">
        <v>16</v>
      </c>
      <c r="D55" s="60">
        <v>975.28</v>
      </c>
      <c r="E55" s="54">
        <v>2.6210200000000001</v>
      </c>
      <c r="F55" s="54"/>
      <c r="G55" s="54"/>
      <c r="H55" s="54"/>
      <c r="I55" s="75"/>
      <c r="J55" s="73"/>
      <c r="K55" s="73"/>
    </row>
    <row r="56" spans="2:11" ht="27" customHeight="1" x14ac:dyDescent="0.25">
      <c r="B56" s="52"/>
      <c r="C56" s="53"/>
      <c r="D56" s="60"/>
      <c r="E56" s="54"/>
      <c r="F56" s="54"/>
      <c r="G56" s="54"/>
      <c r="H56" s="54"/>
      <c r="I56" s="75"/>
      <c r="J56" s="73"/>
      <c r="K56" s="73"/>
    </row>
    <row r="57" spans="2:11" x14ac:dyDescent="0.25">
      <c r="B57" s="52">
        <v>2</v>
      </c>
      <c r="C57" s="53" t="s">
        <v>17</v>
      </c>
      <c r="D57" s="60">
        <v>608.61</v>
      </c>
      <c r="E57" s="54">
        <v>1.63561</v>
      </c>
      <c r="F57" s="54"/>
      <c r="G57" s="54"/>
      <c r="H57" s="54"/>
      <c r="I57" s="74"/>
      <c r="J57" s="73"/>
      <c r="K57" s="73"/>
    </row>
    <row r="58" spans="2:11" ht="27" customHeight="1" x14ac:dyDescent="0.25">
      <c r="B58" s="52"/>
      <c r="C58" s="53"/>
      <c r="D58" s="60"/>
      <c r="E58" s="54"/>
      <c r="F58" s="54"/>
      <c r="G58" s="54"/>
      <c r="H58" s="54"/>
      <c r="I58" s="74"/>
      <c r="J58" s="73"/>
      <c r="K58" s="73"/>
    </row>
    <row r="60" spans="2:11" ht="60.75" customHeight="1" x14ac:dyDescent="0.25">
      <c r="E60" s="69" t="s">
        <v>72</v>
      </c>
      <c r="F60" s="69"/>
      <c r="G60" s="69"/>
      <c r="H60" s="5"/>
      <c r="I60" s="7"/>
    </row>
    <row r="61" spans="2:11" ht="12.75" customHeight="1" x14ac:dyDescent="0.25">
      <c r="E61" s="2"/>
      <c r="F61" s="2"/>
      <c r="G61" s="70" t="s">
        <v>42</v>
      </c>
      <c r="H61" s="70"/>
      <c r="I61" s="7"/>
    </row>
    <row r="62" spans="2:11" ht="37.5" customHeight="1" x14ac:dyDescent="0.25">
      <c r="B62" s="71" t="s">
        <v>81</v>
      </c>
      <c r="C62" s="71"/>
      <c r="D62" s="71"/>
      <c r="E62" s="71"/>
      <c r="F62" s="71"/>
      <c r="G62" s="71"/>
      <c r="H62" s="71"/>
      <c r="I62" s="7"/>
    </row>
    <row r="63" spans="2:11" ht="52.5" customHeight="1" x14ac:dyDescent="0.25">
      <c r="B63" s="52" t="s">
        <v>15</v>
      </c>
      <c r="C63" s="52" t="s">
        <v>79</v>
      </c>
      <c r="D63" s="53" t="s">
        <v>35</v>
      </c>
      <c r="E63" s="53" t="s">
        <v>40</v>
      </c>
      <c r="F63" s="53"/>
      <c r="G63" s="65" t="s">
        <v>86</v>
      </c>
      <c r="H63" s="66"/>
      <c r="I63" s="7"/>
    </row>
    <row r="64" spans="2:11" x14ac:dyDescent="0.25">
      <c r="B64" s="52"/>
      <c r="C64" s="52"/>
      <c r="D64" s="53"/>
      <c r="E64" s="33" t="s">
        <v>36</v>
      </c>
      <c r="F64" s="33" t="s">
        <v>18</v>
      </c>
      <c r="G64" s="33" t="s">
        <v>36</v>
      </c>
      <c r="H64" s="33" t="s">
        <v>18</v>
      </c>
    </row>
    <row r="65" spans="2:11" ht="27" customHeight="1" x14ac:dyDescent="0.25">
      <c r="B65" s="22">
        <v>1</v>
      </c>
      <c r="C65" s="8" t="s">
        <v>20</v>
      </c>
      <c r="D65" s="22" t="s">
        <v>19</v>
      </c>
      <c r="E65" s="23"/>
      <c r="F65" s="24">
        <v>796.22</v>
      </c>
      <c r="G65" s="25">
        <f>E65/368.56</f>
        <v>0</v>
      </c>
      <c r="H65" s="26">
        <v>2.1398000000000001</v>
      </c>
      <c r="J65" s="5"/>
      <c r="K65" s="5"/>
    </row>
    <row r="66" spans="2:11" ht="23.25" customHeight="1" x14ac:dyDescent="0.25">
      <c r="B66" s="22">
        <v>2</v>
      </c>
      <c r="C66" s="8" t="s">
        <v>21</v>
      </c>
      <c r="D66" s="22" t="s">
        <v>19</v>
      </c>
      <c r="E66" s="24">
        <v>528.38</v>
      </c>
      <c r="F66" s="23">
        <v>0</v>
      </c>
      <c r="G66" s="26">
        <v>1.4199900000000001</v>
      </c>
      <c r="H66" s="25">
        <f t="shared" ref="H66" si="8">F66/368.56</f>
        <v>0</v>
      </c>
      <c r="I66" s="5"/>
      <c r="J66" s="5"/>
      <c r="K66" s="5"/>
    </row>
    <row r="67" spans="2:11" ht="51.75" x14ac:dyDescent="0.25">
      <c r="B67" s="22">
        <v>3</v>
      </c>
      <c r="C67" s="8" t="s">
        <v>55</v>
      </c>
      <c r="D67" s="22" t="s">
        <v>19</v>
      </c>
      <c r="E67" s="24">
        <v>407.48</v>
      </c>
      <c r="F67" s="24">
        <v>611.39</v>
      </c>
      <c r="G67" s="26">
        <f>E67/372.1</f>
        <v>1.0950819672131147</v>
      </c>
      <c r="H67" s="26">
        <f>F67/372.1</f>
        <v>1.6430798172534264</v>
      </c>
      <c r="I67" s="5"/>
      <c r="J67" s="5"/>
      <c r="K67" s="5"/>
    </row>
    <row r="68" spans="2:11" ht="39" x14ac:dyDescent="0.25">
      <c r="B68" s="22">
        <v>4</v>
      </c>
      <c r="C68" s="8" t="s">
        <v>53</v>
      </c>
      <c r="D68" s="22" t="s">
        <v>19</v>
      </c>
      <c r="E68" s="24">
        <v>460.19</v>
      </c>
      <c r="F68" s="24">
        <v>690.45</v>
      </c>
      <c r="G68" s="26">
        <f t="shared" ref="G68:G69" si="9">E68/372.1</f>
        <v>1.2367374361730716</v>
      </c>
      <c r="H68" s="26">
        <f t="shared" ref="H68:H69" si="10">F68/372.1</f>
        <v>1.8555495834453104</v>
      </c>
      <c r="I68" s="5"/>
      <c r="J68" s="5"/>
      <c r="K68" s="5"/>
    </row>
    <row r="69" spans="2:11" ht="68.25" customHeight="1" x14ac:dyDescent="0.25">
      <c r="B69" s="22">
        <v>5</v>
      </c>
      <c r="C69" s="8" t="s">
        <v>54</v>
      </c>
      <c r="D69" s="22" t="s">
        <v>19</v>
      </c>
      <c r="E69" s="24">
        <v>685.42</v>
      </c>
      <c r="F69" s="24">
        <v>685.42</v>
      </c>
      <c r="G69" s="26">
        <f t="shared" si="9"/>
        <v>1.8420317119054015</v>
      </c>
      <c r="H69" s="26">
        <f t="shared" si="10"/>
        <v>1.8420317119054015</v>
      </c>
      <c r="I69" s="5"/>
      <c r="J69" s="5"/>
      <c r="K69" s="5"/>
    </row>
    <row r="71" spans="2:11" ht="28.5" customHeight="1" x14ac:dyDescent="0.25">
      <c r="F71" s="68" t="s">
        <v>68</v>
      </c>
      <c r="G71" s="68"/>
      <c r="H71" s="68"/>
    </row>
    <row r="72" spans="2:11" x14ac:dyDescent="0.25">
      <c r="F72" s="20"/>
      <c r="G72" s="75" t="s">
        <v>69</v>
      </c>
      <c r="H72" s="75"/>
    </row>
    <row r="73" spans="2:11" ht="48.75" customHeight="1" x14ac:dyDescent="0.25">
      <c r="B73" s="55" t="s">
        <v>80</v>
      </c>
      <c r="C73" s="55"/>
      <c r="D73" s="55"/>
      <c r="E73" s="55"/>
      <c r="F73" s="55"/>
      <c r="G73" s="55"/>
      <c r="H73" s="55"/>
    </row>
    <row r="74" spans="2:11" ht="36" customHeight="1" x14ac:dyDescent="0.25">
      <c r="B74" s="50" t="s">
        <v>15</v>
      </c>
      <c r="C74" s="50" t="s">
        <v>43</v>
      </c>
      <c r="D74" s="61" t="s">
        <v>35</v>
      </c>
      <c r="E74" s="63" t="s">
        <v>44</v>
      </c>
      <c r="F74" s="64"/>
      <c r="G74" s="65" t="s">
        <v>73</v>
      </c>
      <c r="H74" s="66"/>
    </row>
    <row r="75" spans="2:11" ht="15.75" customHeight="1" x14ac:dyDescent="0.25">
      <c r="B75" s="51"/>
      <c r="C75" s="51"/>
      <c r="D75" s="62"/>
      <c r="E75" s="31" t="s">
        <v>36</v>
      </c>
      <c r="F75" s="31" t="s">
        <v>18</v>
      </c>
      <c r="G75" s="31" t="s">
        <v>36</v>
      </c>
      <c r="H75" s="31" t="s">
        <v>18</v>
      </c>
    </row>
    <row r="76" spans="2:11" ht="39" customHeight="1" x14ac:dyDescent="0.25">
      <c r="B76" s="22">
        <v>1</v>
      </c>
      <c r="C76" s="8" t="s">
        <v>87</v>
      </c>
      <c r="D76" s="21" t="s">
        <v>64</v>
      </c>
      <c r="E76" s="27" t="s">
        <v>65</v>
      </c>
      <c r="F76" s="27" t="s">
        <v>65</v>
      </c>
      <c r="G76" s="26" t="s">
        <v>65</v>
      </c>
      <c r="H76" s="26" t="s">
        <v>65</v>
      </c>
    </row>
    <row r="77" spans="2:11" ht="38.25" x14ac:dyDescent="0.25">
      <c r="B77" s="30" t="s">
        <v>47</v>
      </c>
      <c r="C77" s="13" t="s">
        <v>50</v>
      </c>
      <c r="D77" s="21" t="s">
        <v>64</v>
      </c>
      <c r="E77" s="29">
        <v>3757.1</v>
      </c>
      <c r="F77" s="29">
        <v>3757.1</v>
      </c>
      <c r="G77" s="26">
        <f>E77/2661.1</f>
        <v>1.4118597572432452</v>
      </c>
      <c r="H77" s="26">
        <f>F77/2661.1</f>
        <v>1.4118597572432452</v>
      </c>
    </row>
    <row r="78" spans="2:11" ht="38.25" x14ac:dyDescent="0.25">
      <c r="B78" s="30" t="s">
        <v>48</v>
      </c>
      <c r="C78" s="13" t="s">
        <v>51</v>
      </c>
      <c r="D78" s="21" t="s">
        <v>64</v>
      </c>
      <c r="E78" s="29">
        <v>1418.5</v>
      </c>
      <c r="F78" s="29">
        <v>1418.5</v>
      </c>
      <c r="G78" s="26">
        <f t="shared" ref="G78:G80" si="11">E78/2661.1</f>
        <v>0.53305024238097032</v>
      </c>
      <c r="H78" s="26">
        <f t="shared" ref="H78:H80" si="12">F78/2661.1</f>
        <v>0.53305024238097032</v>
      </c>
    </row>
    <row r="79" spans="2:11" ht="38.25" x14ac:dyDescent="0.25">
      <c r="B79" s="30" t="s">
        <v>49</v>
      </c>
      <c r="C79" s="13" t="s">
        <v>52</v>
      </c>
      <c r="D79" s="21" t="s">
        <v>64</v>
      </c>
      <c r="E79" s="29">
        <v>3154.3</v>
      </c>
      <c r="F79" s="29">
        <v>3154.3</v>
      </c>
      <c r="G79" s="26">
        <f t="shared" si="11"/>
        <v>1.1853368907594606</v>
      </c>
      <c r="H79" s="26">
        <f t="shared" si="12"/>
        <v>1.1853368907594606</v>
      </c>
    </row>
    <row r="80" spans="2:11" ht="38.25" x14ac:dyDescent="0.25">
      <c r="B80" s="30" t="s">
        <v>62</v>
      </c>
      <c r="C80" s="13" t="s">
        <v>63</v>
      </c>
      <c r="D80" s="21" t="s">
        <v>64</v>
      </c>
      <c r="E80" s="29">
        <v>1498.68</v>
      </c>
      <c r="F80" s="29">
        <v>1498.68</v>
      </c>
      <c r="G80" s="26">
        <f t="shared" si="11"/>
        <v>0.56318063958513398</v>
      </c>
      <c r="H80" s="26">
        <f t="shared" si="12"/>
        <v>0.56318063958513398</v>
      </c>
    </row>
    <row r="81" spans="2:8" ht="38.25" x14ac:dyDescent="0.25">
      <c r="B81" s="30" t="s">
        <v>66</v>
      </c>
      <c r="C81" s="13" t="s">
        <v>77</v>
      </c>
      <c r="D81" s="21" t="s">
        <v>64</v>
      </c>
      <c r="E81" s="29">
        <v>2661.1</v>
      </c>
      <c r="F81" s="29"/>
      <c r="G81" s="28">
        <v>1</v>
      </c>
      <c r="H81" s="26"/>
    </row>
    <row r="82" spans="2:8" ht="51.75" x14ac:dyDescent="0.25">
      <c r="B82" s="22">
        <v>2</v>
      </c>
      <c r="C82" s="8" t="s">
        <v>88</v>
      </c>
      <c r="D82" s="22" t="s">
        <v>45</v>
      </c>
      <c r="E82" s="29">
        <v>983.6</v>
      </c>
      <c r="F82" s="29">
        <v>983.6</v>
      </c>
      <c r="G82" s="26">
        <v>1</v>
      </c>
      <c r="H82" s="26">
        <v>1</v>
      </c>
    </row>
  </sheetData>
  <mergeCells count="63">
    <mergeCell ref="C40:E40"/>
    <mergeCell ref="J55:K56"/>
    <mergeCell ref="C50:E50"/>
    <mergeCell ref="C41:E41"/>
    <mergeCell ref="C42:E42"/>
    <mergeCell ref="C45:E45"/>
    <mergeCell ref="C47:E47"/>
    <mergeCell ref="C48:E48"/>
    <mergeCell ref="D1:E1"/>
    <mergeCell ref="F1:G1"/>
    <mergeCell ref="H2:K2"/>
    <mergeCell ref="C46:E46"/>
    <mergeCell ref="H4:K4"/>
    <mergeCell ref="H5:I5"/>
    <mergeCell ref="J5:K5"/>
    <mergeCell ref="C37:E37"/>
    <mergeCell ref="C43:E43"/>
    <mergeCell ref="B2:G2"/>
    <mergeCell ref="B4:B7"/>
    <mergeCell ref="D6:E6"/>
    <mergeCell ref="F6:G6"/>
    <mergeCell ref="C36:E36"/>
    <mergeCell ref="C38:E38"/>
    <mergeCell ref="C39:E39"/>
    <mergeCell ref="B62:H62"/>
    <mergeCell ref="E63:F63"/>
    <mergeCell ref="G63:H63"/>
    <mergeCell ref="E52:H52"/>
    <mergeCell ref="J57:K58"/>
    <mergeCell ref="I57:I58"/>
    <mergeCell ref="I55:I56"/>
    <mergeCell ref="D4:G5"/>
    <mergeCell ref="C44:E44"/>
    <mergeCell ref="C74:C75"/>
    <mergeCell ref="D74:D75"/>
    <mergeCell ref="E74:F74"/>
    <mergeCell ref="G74:H74"/>
    <mergeCell ref="C51:E51"/>
    <mergeCell ref="C57:C58"/>
    <mergeCell ref="D57:D58"/>
    <mergeCell ref="F71:H71"/>
    <mergeCell ref="E60:G60"/>
    <mergeCell ref="G61:H61"/>
    <mergeCell ref="B73:H73"/>
    <mergeCell ref="B57:B58"/>
    <mergeCell ref="B55:B56"/>
    <mergeCell ref="C55:C56"/>
    <mergeCell ref="H6:I6"/>
    <mergeCell ref="J6:K6"/>
    <mergeCell ref="B3:K3"/>
    <mergeCell ref="B74:B75"/>
    <mergeCell ref="B63:B64"/>
    <mergeCell ref="C63:C64"/>
    <mergeCell ref="D63:D64"/>
    <mergeCell ref="G72:H72"/>
    <mergeCell ref="E54:H54"/>
    <mergeCell ref="E55:H56"/>
    <mergeCell ref="E57:H58"/>
    <mergeCell ref="B53:H53"/>
    <mergeCell ref="C35:E35"/>
    <mergeCell ref="C49:E49"/>
    <mergeCell ref="D55:D56"/>
    <mergeCell ref="C4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Administrator</cp:lastModifiedBy>
  <cp:lastPrinted>2025-01-08T12:35:33Z</cp:lastPrinted>
  <dcterms:created xsi:type="dcterms:W3CDTF">1996-10-08T23:32:33Z</dcterms:created>
  <dcterms:modified xsi:type="dcterms:W3CDTF">2025-01-14T08:36:32Z</dcterms:modified>
</cp:coreProperties>
</file>